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Bltoiv2\общая\01 Для Кузнецовой Л.В\Главе\2026\17 ИЮЛЯ 2026 года\"/>
    </mc:Choice>
  </mc:AlternateContent>
  <bookViews>
    <workbookView xWindow="-120" yWindow="-120" windowWidth="19440" windowHeight="15000"/>
  </bookViews>
  <sheets>
    <sheet name="кв.смета_13" sheetId="2" r:id="rId1"/>
  </sheets>
  <definedNames>
    <definedName name="_xlnm.Print_Titles" localSheetId="0">кв.смета_13!$4:$4</definedName>
    <definedName name="_xlnm.Print_Area" localSheetId="0">кв.смета_13!$A$1:$H$29</definedName>
  </definedName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2" i="2" l="1"/>
  <c r="C21" i="2" s="1"/>
  <c r="C17" i="2"/>
  <c r="C13" i="2"/>
  <c r="C12" i="2"/>
  <c r="C9" i="2"/>
  <c r="C7" i="2"/>
  <c r="C6" i="2" s="1"/>
  <c r="C25" i="2" s="1"/>
  <c r="F16" i="2" l="1"/>
  <c r="G16" i="2"/>
  <c r="E16" i="2"/>
  <c r="D13" i="2" l="1"/>
  <c r="B13" i="2"/>
  <c r="D22" i="2" l="1"/>
  <c r="B22" i="2"/>
  <c r="G23" i="2"/>
  <c r="F23" i="2"/>
  <c r="E23" i="2"/>
  <c r="G22" i="2" l="1"/>
  <c r="G10" i="2"/>
  <c r="G11" i="2"/>
  <c r="G14" i="2"/>
  <c r="G15" i="2"/>
  <c r="G18" i="2"/>
  <c r="G19" i="2"/>
  <c r="G20" i="2"/>
  <c r="G24" i="2"/>
  <c r="D21" i="2"/>
  <c r="D17" i="2"/>
  <c r="G17" i="2" s="1"/>
  <c r="B17" i="2"/>
  <c r="D9" i="2"/>
  <c r="G9" i="2" s="1"/>
  <c r="D7" i="2"/>
  <c r="G8" i="2"/>
  <c r="F19" i="2"/>
  <c r="F20" i="2"/>
  <c r="F24" i="2"/>
  <c r="F18" i="2"/>
  <c r="F8" i="2"/>
  <c r="F7" i="2" s="1"/>
  <c r="E10" i="2"/>
  <c r="E11" i="2"/>
  <c r="E14" i="2"/>
  <c r="E15" i="2"/>
  <c r="E18" i="2"/>
  <c r="E19" i="2"/>
  <c r="E20" i="2"/>
  <c r="E24" i="2"/>
  <c r="E8" i="2"/>
  <c r="E7" i="2" s="1"/>
  <c r="F22" i="2" l="1"/>
  <c r="F21" i="2" s="1"/>
  <c r="E13" i="2"/>
  <c r="E22" i="2"/>
  <c r="E21" i="2" s="1"/>
  <c r="F17" i="2"/>
  <c r="D6" i="2"/>
  <c r="G7" i="2"/>
  <c r="E17" i="2"/>
  <c r="E9" i="2"/>
  <c r="E6" i="2" s="1"/>
  <c r="D12" i="2"/>
  <c r="E12" i="2" l="1"/>
  <c r="E25" i="2" s="1"/>
  <c r="D25" i="2"/>
  <c r="G6" i="2"/>
  <c r="B11" i="2"/>
  <c r="F11" i="2" s="1"/>
  <c r="B10" i="2"/>
  <c r="F15" i="2"/>
  <c r="F14" i="2"/>
  <c r="F13" i="2" s="1"/>
  <c r="F12" i="2" l="1"/>
  <c r="B9" i="2"/>
  <c r="F10" i="2"/>
  <c r="F9" i="2" s="1"/>
  <c r="F6" i="2" s="1"/>
  <c r="B12" i="2" l="1"/>
  <c r="G12" i="2" s="1"/>
  <c r="G13" i="2"/>
  <c r="F25" i="2"/>
  <c r="B21" i="2" l="1"/>
  <c r="G21" i="2" s="1"/>
  <c r="B7" i="2" l="1"/>
  <c r="B6" i="2" s="1"/>
  <c r="B25" i="2" s="1"/>
  <c r="G25" i="2" s="1"/>
</calcChain>
</file>

<file path=xl/sharedStrings.xml><?xml version="1.0" encoding="utf-8"?>
<sst xmlns="http://schemas.openxmlformats.org/spreadsheetml/2006/main" count="42" uniqueCount="40">
  <si>
    <t>Пояснение</t>
  </si>
  <si>
    <t>Утвержденный план на год</t>
  </si>
  <si>
    <t>Наименование</t>
  </si>
  <si>
    <t>ИТОГО</t>
  </si>
  <si>
    <t>Региональный проект "Педагоги и наставники"</t>
  </si>
  <si>
    <t>Региональный проект "Многодетная семья"</t>
  </si>
  <si>
    <t>05.1.И4.55550; Реализация программ формирования современной городской среды</t>
  </si>
  <si>
    <t>Национальный проект 'Молодежь и дети'</t>
  </si>
  <si>
    <t>Национальный проект 'Семья'</t>
  </si>
  <si>
    <t>Национальный проект  'Инфраструктура для жизни'</t>
  </si>
  <si>
    <t>01.1.Я2.54040; Оказание государственной социальной помощи на основании социального контракта отдельным категориям граждан</t>
  </si>
  <si>
    <t>02.1.Ю6.50500;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муниципальных общеобразовательных организаций и профессиональных образовательных организаций</t>
  </si>
  <si>
    <t>02.1.Ю6.51790;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</si>
  <si>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02.1.Ю6.53030;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</si>
  <si>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021Ю457500;Реализация мероприятий по модернизации школьных систем образования</t>
  </si>
  <si>
    <t>021Ю4А7500;Реализация мероприятий по модернизации школьных систем образования</t>
  </si>
  <si>
    <t>Региональный проект "Все лучшее детям"</t>
  </si>
  <si>
    <t>Региональный проект "Семейные ценности и инфраструктура культуры"</t>
  </si>
  <si>
    <t>021Я555130;Модернизация муниципальных учреждений культуры</t>
  </si>
  <si>
    <t>043Я554540;Создание модельных муниципальных библиотек</t>
  </si>
  <si>
    <t>Региональный проект "Формирование комфортной городской среды"</t>
  </si>
  <si>
    <t>Расходы запланированы на капитальный ремонт СОШ №7, СОШ №9, СОШ №14</t>
  </si>
  <si>
    <t>Расходы запланированы на строительство детской школы искусств</t>
  </si>
  <si>
    <t>Расходы запланированы на создание модельных муниципальных библиотек</t>
  </si>
  <si>
    <t>Расходы запланированы на оплату труда</t>
  </si>
  <si>
    <t xml:space="preserve">Остаток годового плана     </t>
  </si>
  <si>
    <t>% исп. год</t>
  </si>
  <si>
    <t>05.1.И4.25550; Строительный контроль по реализации программ формирования современной городской среды</t>
  </si>
  <si>
    <t>021Ю4А7501;Строительный контроль по реализации мероприятий по модернизации школьных систем образования</t>
  </si>
  <si>
    <t>Расходы запланированы на строительный контроль по реализации мероприятий по модернизации школьных систем образования</t>
  </si>
  <si>
    <t xml:space="preserve">Расходы на строительный контроль по реализации программ формирования современной городской среды "Благоустройство территории, прилегающей к Парку аттракционов 2 (этап)". </t>
  </si>
  <si>
    <t>Кассовый расход на 09.07.2026</t>
  </si>
  <si>
    <t>И.П. Анисимова</t>
  </si>
  <si>
    <t>Исполняющий обязанности начальника финансового управления администрации Благодарненского муниципального округа Ставропольского края, начальник отдела правового и информационного обеспечения финансового управления администрации Благодарненского муниципального округа Ставропольского края</t>
  </si>
  <si>
    <t>Кассовый расход на 16.07.2026</t>
  </si>
  <si>
    <t>Кассовый расход с 09.07.2026 по 16.07.2026</t>
  </si>
  <si>
    <t>Расходы запланированы на благоустройство территории, прилегающей к Парку аттракционов 2 (этап). По состоянию на 16 июля 2026 года работы выполнены на 74%.</t>
  </si>
  <si>
    <t>Расходы запланированы на капитальный ремонт СОШ №7, СОШ №9, СОШ №14. По состоянию на 16 июля 2026 года работы выполнены на : СОШ № 7 на 53%, СОШ №  9 на 88% , СОШ № 14 на 88%.</t>
  </si>
  <si>
    <t>Расходы запланированы на оказание государственной социальной помощи на основании социального контракта отдельным категориям граждан. Численность получателей по состоянию на 16 июля 2026 года составила 31 человек.</t>
  </si>
  <si>
    <t>Информация о реализации национальных проектов на территории Благодарненского муниципального округа Ставропольского края по состоянию на 16 июля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</si>
</sst>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;[Red]\-#,##0.00;0.00"/>
    <numFmt numFmtId="165" formatCode="000\.00\.000\.0"/>
    <numFmt numFmtId="166" formatCode="0000000000"/>
    <numFmt numFmtId="167" formatCode="#,##0.00_ ;[Red]\-#,##0.00\ 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26"/>
      <name val="Times New Roman"/>
      <family val="1"/>
      <charset val="204"/>
    </font>
    <font>
      <b/>
      <sz val="29"/>
      <name val="Times New Roman"/>
      <family val="1"/>
      <charset val="204"/>
    </font>
    <font>
      <sz val="29"/>
      <name val="Times New Roman"/>
      <family val="1"/>
      <charset val="204"/>
    </font>
    <font>
      <sz val="16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3">
    <xf numFmtId="0" fontId="0" fillId="0" borderId="0" xfId="0"/>
    <xf numFmtId="0" fontId="3" fillId="0" borderId="0" xfId="1" applyFont="1"/>
    <xf numFmtId="0" fontId="3" fillId="0" borderId="0" xfId="1" applyFont="1" applyProtection="1">
      <protection hidden="1"/>
    </xf>
    <xf numFmtId="0" fontId="5" fillId="0" borderId="0" xfId="1" applyFont="1" applyProtection="1">
      <protection hidden="1"/>
    </xf>
    <xf numFmtId="0" fontId="5" fillId="0" borderId="0" xfId="1" applyFont="1" applyAlignment="1" applyProtection="1">
      <alignment horizontal="right"/>
      <protection hidden="1"/>
    </xf>
    <xf numFmtId="0" fontId="4" fillId="0" borderId="1" xfId="1" applyFont="1" applyBorder="1" applyAlignment="1" applyProtection="1">
      <alignment horizontal="centerContinuous" vertical="center"/>
      <protection hidden="1"/>
    </xf>
    <xf numFmtId="0" fontId="4" fillId="0" borderId="1" xfId="1" applyFont="1" applyBorder="1" applyAlignment="1" applyProtection="1">
      <alignment horizontal="center"/>
      <protection hidden="1"/>
    </xf>
    <xf numFmtId="0" fontId="4" fillId="3" borderId="1" xfId="0" applyFont="1" applyFill="1" applyBorder="1" applyAlignment="1">
      <alignment wrapText="1"/>
    </xf>
    <xf numFmtId="166" fontId="5" fillId="2" borderId="1" xfId="1" applyNumberFormat="1" applyFont="1" applyFill="1" applyBorder="1" applyAlignment="1" applyProtection="1">
      <alignment wrapText="1"/>
      <protection hidden="1"/>
    </xf>
    <xf numFmtId="0" fontId="5" fillId="2" borderId="1" xfId="1" applyFont="1" applyFill="1" applyBorder="1" applyAlignment="1">
      <alignment horizontal="left" wrapText="1"/>
    </xf>
    <xf numFmtId="164" fontId="5" fillId="0" borderId="1" xfId="1" applyNumberFormat="1" applyFont="1" applyBorder="1" applyAlignment="1" applyProtection="1">
      <alignment wrapText="1"/>
      <protection hidden="1"/>
    </xf>
    <xf numFmtId="4" fontId="5" fillId="0" borderId="1" xfId="1" applyNumberFormat="1" applyFont="1" applyBorder="1" applyAlignment="1" applyProtection="1">
      <alignment wrapText="1"/>
      <protection hidden="1"/>
    </xf>
    <xf numFmtId="164" fontId="4" fillId="0" borderId="1" xfId="1" applyNumberFormat="1" applyFont="1" applyBorder="1" applyAlignment="1" applyProtection="1">
      <alignment wrapText="1"/>
      <protection hidden="1"/>
    </xf>
    <xf numFmtId="0" fontId="4" fillId="0" borderId="1" xfId="1" applyFont="1" applyBorder="1" applyAlignment="1" applyProtection="1">
      <alignment wrapText="1"/>
      <protection hidden="1"/>
    </xf>
    <xf numFmtId="0" fontId="5" fillId="0" borderId="1" xfId="1" applyFont="1" applyBorder="1" applyAlignment="1">
      <alignment horizontal="left" wrapText="1"/>
    </xf>
    <xf numFmtId="10" fontId="4" fillId="0" borderId="1" xfId="1" applyNumberFormat="1" applyFont="1" applyBorder="1" applyAlignment="1" applyProtection="1">
      <alignment horizontal="right" wrapText="1"/>
      <protection hidden="1"/>
    </xf>
    <xf numFmtId="10" fontId="4" fillId="2" borderId="1" xfId="1" applyNumberFormat="1" applyFont="1" applyFill="1" applyBorder="1" applyAlignment="1" applyProtection="1">
      <alignment horizontal="right" wrapText="1"/>
      <protection hidden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10" fontId="4" fillId="0" borderId="1" xfId="1" applyNumberFormat="1" applyFont="1" applyBorder="1" applyAlignment="1" applyProtection="1">
      <alignment horizontal="center" wrapText="1"/>
      <protection hidden="1"/>
    </xf>
    <xf numFmtId="165" fontId="5" fillId="2" borderId="1" xfId="1" applyNumberFormat="1" applyFont="1" applyFill="1" applyBorder="1" applyAlignment="1" applyProtection="1">
      <alignment wrapText="1"/>
      <protection hidden="1"/>
    </xf>
    <xf numFmtId="165" fontId="4" fillId="4" borderId="1" xfId="1" applyNumberFormat="1" applyFont="1" applyFill="1" applyBorder="1" applyAlignment="1" applyProtection="1">
      <alignment wrapText="1"/>
      <protection hidden="1"/>
    </xf>
    <xf numFmtId="0" fontId="4" fillId="4" borderId="1" xfId="0" applyFont="1" applyFill="1" applyBorder="1" applyAlignment="1">
      <alignment wrapText="1"/>
    </xf>
    <xf numFmtId="4" fontId="4" fillId="4" borderId="1" xfId="1" applyNumberFormat="1" applyFont="1" applyFill="1" applyBorder="1" applyAlignment="1" applyProtection="1">
      <alignment wrapText="1"/>
      <protection hidden="1"/>
    </xf>
    <xf numFmtId="4" fontId="4" fillId="3" borderId="1" xfId="1" applyNumberFormat="1" applyFont="1" applyFill="1" applyBorder="1" applyAlignment="1" applyProtection="1">
      <alignment wrapText="1"/>
      <protection hidden="1"/>
    </xf>
    <xf numFmtId="167" fontId="4" fillId="3" borderId="1" xfId="1" applyNumberFormat="1" applyFont="1" applyFill="1" applyBorder="1" applyAlignment="1" applyProtection="1">
      <alignment wrapText="1"/>
      <protection hidden="1"/>
    </xf>
    <xf numFmtId="167" fontId="4" fillId="4" borderId="1" xfId="1" applyNumberFormat="1" applyFont="1" applyFill="1" applyBorder="1" applyAlignment="1" applyProtection="1">
      <alignment wrapText="1"/>
      <protection hidden="1"/>
    </xf>
    <xf numFmtId="164" fontId="4" fillId="4" borderId="1" xfId="1" applyNumberFormat="1" applyFont="1" applyFill="1" applyBorder="1" applyAlignment="1" applyProtection="1">
      <alignment wrapText="1"/>
      <protection hidden="1"/>
    </xf>
    <xf numFmtId="166" fontId="4" fillId="4" borderId="1" xfId="1" applyNumberFormat="1" applyFont="1" applyFill="1" applyBorder="1" applyAlignment="1" applyProtection="1">
      <alignment wrapText="1"/>
      <protection hidden="1"/>
    </xf>
    <xf numFmtId="164" fontId="4" fillId="3" borderId="1" xfId="1" applyNumberFormat="1" applyFont="1" applyFill="1" applyBorder="1" applyAlignment="1" applyProtection="1">
      <alignment wrapText="1"/>
      <protection hidden="1"/>
    </xf>
    <xf numFmtId="164" fontId="5" fillId="0" borderId="1" xfId="1" applyNumberFormat="1" applyFont="1" applyBorder="1" applyAlignment="1" applyProtection="1">
      <alignment horizontal="right" wrapText="1"/>
      <protection hidden="1"/>
    </xf>
    <xf numFmtId="0" fontId="4" fillId="0" borderId="1" xfId="1" applyFont="1" applyBorder="1" applyAlignment="1" applyProtection="1">
      <alignment horizontal="center" vertical="center" wrapText="1"/>
      <protection hidden="1"/>
    </xf>
    <xf numFmtId="166" fontId="5" fillId="2" borderId="3" xfId="1" applyNumberFormat="1" applyFont="1" applyFill="1" applyBorder="1" applyAlignment="1" applyProtection="1">
      <alignment wrapText="1"/>
      <protection hidden="1"/>
    </xf>
    <xf numFmtId="0" fontId="5" fillId="0" borderId="3" xfId="1" applyFont="1" applyBorder="1" applyAlignment="1">
      <alignment wrapText="1"/>
    </xf>
    <xf numFmtId="164" fontId="5" fillId="0" borderId="3" xfId="1" applyNumberFormat="1" applyFont="1" applyBorder="1" applyAlignment="1" applyProtection="1">
      <alignment wrapText="1"/>
      <protection hidden="1"/>
    </xf>
    <xf numFmtId="164" fontId="5" fillId="0" borderId="4" xfId="1" applyNumberFormat="1" applyFont="1" applyBorder="1" applyAlignment="1" applyProtection="1">
      <alignment horizontal="right" wrapText="1"/>
      <protection hidden="1"/>
    </xf>
    <xf numFmtId="10" fontId="5" fillId="0" borderId="1" xfId="1" applyNumberFormat="1" applyFont="1" applyBorder="1" applyAlignment="1" applyProtection="1">
      <alignment wrapText="1"/>
      <protection hidden="1"/>
    </xf>
    <xf numFmtId="10" fontId="4" fillId="0" borderId="1" xfId="1" applyNumberFormat="1" applyFont="1" applyBorder="1" applyAlignment="1" applyProtection="1">
      <alignment wrapText="1"/>
      <protection hidden="1"/>
    </xf>
    <xf numFmtId="10" fontId="5" fillId="3" borderId="1" xfId="1" applyNumberFormat="1" applyFont="1" applyFill="1" applyBorder="1" applyAlignment="1" applyProtection="1">
      <alignment wrapText="1"/>
      <protection hidden="1"/>
    </xf>
    <xf numFmtId="10" fontId="5" fillId="5" borderId="1" xfId="1" applyNumberFormat="1" applyFont="1" applyFill="1" applyBorder="1" applyAlignment="1" applyProtection="1">
      <alignment wrapText="1"/>
      <protection hidden="1"/>
    </xf>
    <xf numFmtId="0" fontId="3" fillId="0" borderId="0" xfId="1" applyFont="1" applyFill="1"/>
    <xf numFmtId="164" fontId="5" fillId="0" borderId="1" xfId="1" applyNumberFormat="1" applyFont="1" applyFill="1" applyBorder="1" applyAlignment="1" applyProtection="1">
      <alignment wrapText="1"/>
      <protection hidden="1"/>
    </xf>
    <xf numFmtId="10" fontId="5" fillId="0" borderId="1" xfId="1" applyNumberFormat="1" applyFont="1" applyFill="1" applyBorder="1" applyAlignment="1" applyProtection="1">
      <alignment horizontal="left" wrapText="1"/>
      <protection hidden="1"/>
    </xf>
    <xf numFmtId="0" fontId="5" fillId="0" borderId="1" xfId="1" applyFont="1" applyFill="1" applyBorder="1" applyAlignment="1">
      <alignment horizontal="left" wrapText="1"/>
    </xf>
    <xf numFmtId="0" fontId="4" fillId="2" borderId="1" xfId="1" applyFont="1" applyFill="1" applyBorder="1" applyAlignment="1" applyProtection="1">
      <alignment horizontal="center" vertical="center" wrapText="1"/>
      <protection hidden="1"/>
    </xf>
    <xf numFmtId="0" fontId="6" fillId="2" borderId="0" xfId="1" applyFont="1" applyFill="1" applyAlignment="1">
      <alignment wrapText="1"/>
    </xf>
    <xf numFmtId="0" fontId="5" fillId="2" borderId="0" xfId="1" applyFont="1" applyFill="1" applyBorder="1" applyAlignment="1">
      <alignment wrapText="1"/>
    </xf>
    <xf numFmtId="0" fontId="5" fillId="2" borderId="0" xfId="0" applyFont="1" applyFill="1" applyBorder="1"/>
    <xf numFmtId="0" fontId="5" fillId="0" borderId="0" xfId="1" applyFont="1" applyBorder="1"/>
    <xf numFmtId="0" fontId="4" fillId="2" borderId="2" xfId="1" applyFont="1" applyFill="1" applyBorder="1" applyAlignment="1" applyProtection="1">
      <alignment horizontal="center" vertical="center" wrapText="1"/>
      <protection hidden="1"/>
    </xf>
    <xf numFmtId="0" fontId="4" fillId="0" borderId="0" xfId="1" applyFont="1" applyAlignment="1" applyProtection="1">
      <alignment horizontal="center" wrapText="1"/>
      <protection hidden="1"/>
    </xf>
    <xf numFmtId="0" fontId="4" fillId="0" borderId="0" xfId="1" applyFont="1" applyAlignment="1" applyProtection="1">
      <alignment horizontal="center"/>
      <protection hidden="1"/>
    </xf>
    <xf numFmtId="4" fontId="6" fillId="2" borderId="0" xfId="1" applyNumberFormat="1" applyFont="1" applyFill="1" applyAlignment="1">
      <alignment horizontal="left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showGridLines="0" tabSelected="1" view="pageBreakPreview" topLeftCell="C1" zoomScale="40" zoomScaleNormal="30" zoomScaleSheetLayoutView="40" workbookViewId="0">
      <selection activeCell="H24" sqref="H24"/>
    </sheetView>
  </sheetViews>
  <sheetFormatPr defaultColWidth="41.7109375" defaultRowHeight="33" x14ac:dyDescent="0.45"/>
  <cols>
    <col min="1" max="1" width="180" style="1" customWidth="1"/>
    <col min="2" max="7" width="43.85546875" style="1" customWidth="1"/>
    <col min="8" max="8" width="138.140625" style="1" customWidth="1"/>
    <col min="9" max="16384" width="41.7109375" style="1"/>
  </cols>
  <sheetData>
    <row r="1" spans="1:8" ht="82.5" customHeight="1" x14ac:dyDescent="0.5">
      <c r="A1" s="50" t="s">
        <v>39</v>
      </c>
      <c r="B1" s="50"/>
      <c r="C1" s="50"/>
      <c r="D1" s="50"/>
      <c r="E1" s="50"/>
      <c r="F1" s="50"/>
      <c r="G1" s="50"/>
      <c r="H1" s="50"/>
    </row>
    <row r="2" spans="1:8" ht="22.5" hidden="1" customHeight="1" x14ac:dyDescent="0.5">
      <c r="A2" s="51"/>
      <c r="B2" s="51"/>
      <c r="C2" s="51"/>
      <c r="D2" s="51"/>
      <c r="E2" s="51"/>
      <c r="F2" s="51"/>
      <c r="G2" s="51"/>
      <c r="H2" s="51"/>
    </row>
    <row r="3" spans="1:8" ht="46.5" customHeight="1" x14ac:dyDescent="0.5">
      <c r="A3" s="3"/>
      <c r="B3" s="3"/>
      <c r="C3" s="3"/>
      <c r="D3" s="3"/>
      <c r="E3" s="3"/>
      <c r="F3" s="3"/>
      <c r="G3" s="3"/>
      <c r="H3" s="4"/>
    </row>
    <row r="4" spans="1:8" ht="148.5" customHeight="1" x14ac:dyDescent="0.45">
      <c r="A4" s="5" t="s">
        <v>2</v>
      </c>
      <c r="B4" s="49" t="s">
        <v>1</v>
      </c>
      <c r="C4" s="44" t="s">
        <v>31</v>
      </c>
      <c r="D4" s="44" t="s">
        <v>34</v>
      </c>
      <c r="E4" s="31" t="s">
        <v>35</v>
      </c>
      <c r="F4" s="31" t="s">
        <v>25</v>
      </c>
      <c r="G4" s="31" t="s">
        <v>26</v>
      </c>
      <c r="H4" s="17" t="s">
        <v>0</v>
      </c>
    </row>
    <row r="5" spans="1:8" ht="36.75" x14ac:dyDescent="0.5">
      <c r="A5" s="6">
        <v>1</v>
      </c>
      <c r="B5" s="6">
        <v>2</v>
      </c>
      <c r="C5" s="6">
        <v>4</v>
      </c>
      <c r="D5" s="6">
        <v>4</v>
      </c>
      <c r="E5" s="6">
        <v>5</v>
      </c>
      <c r="F5" s="6">
        <v>6</v>
      </c>
      <c r="G5" s="6">
        <v>7</v>
      </c>
      <c r="H5" s="18">
        <v>8</v>
      </c>
    </row>
    <row r="6" spans="1:8" ht="69" customHeight="1" x14ac:dyDescent="0.5">
      <c r="A6" s="7" t="s">
        <v>8</v>
      </c>
      <c r="B6" s="25">
        <f>B7+B9</f>
        <v>118131516.86</v>
      </c>
      <c r="C6" s="25">
        <f t="shared" ref="C6" si="0">C7+C9</f>
        <v>13123505.630000001</v>
      </c>
      <c r="D6" s="25">
        <f t="shared" ref="D6:F6" si="1">D7+D9</f>
        <v>13473505.630000001</v>
      </c>
      <c r="E6" s="25">
        <f t="shared" si="1"/>
        <v>350000</v>
      </c>
      <c r="F6" s="25">
        <f t="shared" si="1"/>
        <v>104658011.23</v>
      </c>
      <c r="G6" s="38">
        <f t="shared" ref="G6:G7" si="2">D6/B6</f>
        <v>0.11405513099410819</v>
      </c>
      <c r="H6" s="19"/>
    </row>
    <row r="7" spans="1:8" ht="72.75" customHeight="1" x14ac:dyDescent="0.5">
      <c r="A7" s="22" t="s">
        <v>5</v>
      </c>
      <c r="B7" s="26">
        <f t="shared" ref="B7:F7" si="3">B8</f>
        <v>21556194.260000002</v>
      </c>
      <c r="C7" s="26">
        <f t="shared" si="3"/>
        <v>4702453</v>
      </c>
      <c r="D7" s="26">
        <f t="shared" si="3"/>
        <v>5052453</v>
      </c>
      <c r="E7" s="26">
        <f t="shared" si="3"/>
        <v>350000</v>
      </c>
      <c r="F7" s="26">
        <f t="shared" si="3"/>
        <v>16503741.260000002</v>
      </c>
      <c r="G7" s="39">
        <f t="shared" si="2"/>
        <v>0.23438520450594602</v>
      </c>
      <c r="H7" s="19"/>
    </row>
    <row r="8" spans="1:8" ht="183.75" customHeight="1" x14ac:dyDescent="0.5">
      <c r="A8" s="8" t="s">
        <v>10</v>
      </c>
      <c r="B8" s="10">
        <v>21556194.260000002</v>
      </c>
      <c r="C8" s="10">
        <v>4702453</v>
      </c>
      <c r="D8" s="10">
        <v>5052453</v>
      </c>
      <c r="E8" s="10">
        <f>D8-C8</f>
        <v>350000</v>
      </c>
      <c r="F8" s="10">
        <f>B8-D8</f>
        <v>16503741.260000002</v>
      </c>
      <c r="G8" s="36">
        <f>D8/B8</f>
        <v>0.23438520450594602</v>
      </c>
      <c r="H8" s="43" t="s">
        <v>38</v>
      </c>
    </row>
    <row r="9" spans="1:8" ht="113.25" customHeight="1" x14ac:dyDescent="0.5">
      <c r="A9" s="22" t="s">
        <v>17</v>
      </c>
      <c r="B9" s="27">
        <f>B10+B11</f>
        <v>96575322.599999994</v>
      </c>
      <c r="C9" s="27">
        <f t="shared" ref="C9" si="4">C10+C11</f>
        <v>8421052.6300000008</v>
      </c>
      <c r="D9" s="27">
        <f t="shared" ref="D9:F9" si="5">D10+D11</f>
        <v>8421052.6300000008</v>
      </c>
      <c r="E9" s="27">
        <f t="shared" si="5"/>
        <v>0</v>
      </c>
      <c r="F9" s="27">
        <f t="shared" si="5"/>
        <v>88154269.969999999</v>
      </c>
      <c r="G9" s="39">
        <f t="shared" ref="G9:G25" si="6">D9/B9</f>
        <v>8.719673311244007E-2</v>
      </c>
      <c r="H9" s="14"/>
    </row>
    <row r="10" spans="1:8" ht="104.25" customHeight="1" x14ac:dyDescent="0.5">
      <c r="A10" s="8" t="s">
        <v>18</v>
      </c>
      <c r="B10" s="10">
        <f>881643.71+87272626.26</f>
        <v>88154269.969999999</v>
      </c>
      <c r="C10" s="10">
        <v>0</v>
      </c>
      <c r="D10" s="10">
        <v>0</v>
      </c>
      <c r="E10" s="10">
        <f t="shared" ref="E10:E24" si="7">D10-C10</f>
        <v>0</v>
      </c>
      <c r="F10" s="10">
        <f t="shared" ref="F10:F11" si="8">B10-D10</f>
        <v>88154269.969999999</v>
      </c>
      <c r="G10" s="36">
        <f t="shared" si="6"/>
        <v>0</v>
      </c>
      <c r="H10" s="14" t="s">
        <v>22</v>
      </c>
    </row>
    <row r="11" spans="1:8" ht="70.5" customHeight="1" x14ac:dyDescent="0.5">
      <c r="A11" s="8" t="s">
        <v>19</v>
      </c>
      <c r="B11" s="10">
        <f>421052.63+8000000</f>
        <v>8421052.6300000008</v>
      </c>
      <c r="C11" s="10">
        <v>8421052.6300000008</v>
      </c>
      <c r="D11" s="10">
        <v>8421052.6300000008</v>
      </c>
      <c r="E11" s="10">
        <f t="shared" si="7"/>
        <v>0</v>
      </c>
      <c r="F11" s="10">
        <f t="shared" si="8"/>
        <v>0</v>
      </c>
      <c r="G11" s="36">
        <f t="shared" si="6"/>
        <v>1</v>
      </c>
      <c r="H11" s="14" t="s">
        <v>23</v>
      </c>
    </row>
    <row r="12" spans="1:8" ht="66.75" customHeight="1" x14ac:dyDescent="0.5">
      <c r="A12" s="7" t="s">
        <v>7</v>
      </c>
      <c r="B12" s="24">
        <f>B13+B17</f>
        <v>315445209.89999998</v>
      </c>
      <c r="C12" s="24">
        <f t="shared" ref="C12" si="9">C13+C17</f>
        <v>150080293.63999999</v>
      </c>
      <c r="D12" s="24">
        <f t="shared" ref="D12:F12" si="10">D13+D17</f>
        <v>180977763.37</v>
      </c>
      <c r="E12" s="24">
        <f t="shared" si="10"/>
        <v>30897469.729999997</v>
      </c>
      <c r="F12" s="24">
        <f t="shared" si="10"/>
        <v>134467446.53</v>
      </c>
      <c r="G12" s="38">
        <f t="shared" si="6"/>
        <v>0.57372170408728729</v>
      </c>
      <c r="H12" s="16"/>
    </row>
    <row r="13" spans="1:8" ht="74.25" customHeight="1" x14ac:dyDescent="0.5">
      <c r="A13" s="21" t="s">
        <v>16</v>
      </c>
      <c r="B13" s="23">
        <f>B14+B15+B16</f>
        <v>257715891.47999999</v>
      </c>
      <c r="C13" s="23">
        <f t="shared" ref="C13" si="11">C14+C15+C16</f>
        <v>114697281.97</v>
      </c>
      <c r="D13" s="23">
        <f t="shared" ref="D13:F13" si="12">D14+D15+D16</f>
        <v>144750284.38</v>
      </c>
      <c r="E13" s="23">
        <f t="shared" si="12"/>
        <v>30053002.409999996</v>
      </c>
      <c r="F13" s="23">
        <f t="shared" si="12"/>
        <v>112965607.10000001</v>
      </c>
      <c r="G13" s="39">
        <f t="shared" si="6"/>
        <v>0.56166611825423007</v>
      </c>
      <c r="H13" s="16"/>
    </row>
    <row r="14" spans="1:8" ht="179.25" customHeight="1" x14ac:dyDescent="0.5">
      <c r="A14" s="20" t="s">
        <v>14</v>
      </c>
      <c r="B14" s="11">
        <v>219620098.5</v>
      </c>
      <c r="C14" s="11">
        <v>114697281.97</v>
      </c>
      <c r="D14" s="11">
        <v>144750284.38</v>
      </c>
      <c r="E14" s="10">
        <f t="shared" si="7"/>
        <v>30053002.409999996</v>
      </c>
      <c r="F14" s="11">
        <f>B14-D14</f>
        <v>74869814.120000005</v>
      </c>
      <c r="G14" s="36">
        <f t="shared" si="6"/>
        <v>0.6590939780495545</v>
      </c>
      <c r="H14" s="42" t="s">
        <v>37</v>
      </c>
    </row>
    <row r="15" spans="1:8" ht="111" customHeight="1" x14ac:dyDescent="0.5">
      <c r="A15" s="20" t="s">
        <v>15</v>
      </c>
      <c r="B15" s="11">
        <v>37579205.200000003</v>
      </c>
      <c r="C15" s="11">
        <v>0</v>
      </c>
      <c r="D15" s="11">
        <v>0</v>
      </c>
      <c r="E15" s="10">
        <f t="shared" si="7"/>
        <v>0</v>
      </c>
      <c r="F15" s="11">
        <f>B15-D15</f>
        <v>37579205.200000003</v>
      </c>
      <c r="G15" s="36">
        <f t="shared" si="6"/>
        <v>0</v>
      </c>
      <c r="H15" s="42" t="s">
        <v>21</v>
      </c>
    </row>
    <row r="16" spans="1:8" ht="140.25" customHeight="1" x14ac:dyDescent="0.5">
      <c r="A16" s="20" t="s">
        <v>28</v>
      </c>
      <c r="B16" s="11">
        <v>516587.78</v>
      </c>
      <c r="C16" s="11">
        <v>0</v>
      </c>
      <c r="D16" s="11">
        <v>0</v>
      </c>
      <c r="E16" s="10">
        <f t="shared" si="7"/>
        <v>0</v>
      </c>
      <c r="F16" s="11">
        <f>B16-D16</f>
        <v>516587.78</v>
      </c>
      <c r="G16" s="36">
        <f t="shared" ref="G16" si="13">D16/B16</f>
        <v>0</v>
      </c>
      <c r="H16" s="42" t="s">
        <v>29</v>
      </c>
    </row>
    <row r="17" spans="1:9" ht="36.75" x14ac:dyDescent="0.5">
      <c r="A17" s="21" t="s">
        <v>4</v>
      </c>
      <c r="B17" s="23">
        <f>B19+B20+B18</f>
        <v>57729318.420000002</v>
      </c>
      <c r="C17" s="23">
        <f t="shared" ref="C17" si="14">C19+C20+C18</f>
        <v>35383011.670000002</v>
      </c>
      <c r="D17" s="23">
        <f t="shared" ref="D17:F17" si="15">D19+D20+D18</f>
        <v>36227478.990000002</v>
      </c>
      <c r="E17" s="23">
        <f t="shared" si="15"/>
        <v>844467.31999999937</v>
      </c>
      <c r="F17" s="23">
        <f t="shared" si="15"/>
        <v>21501839.43</v>
      </c>
      <c r="G17" s="39">
        <f t="shared" si="6"/>
        <v>0.62754038990089989</v>
      </c>
      <c r="H17" s="15"/>
    </row>
    <row r="18" spans="1:9" ht="243" customHeight="1" x14ac:dyDescent="0.5">
      <c r="A18" s="32" t="s">
        <v>11</v>
      </c>
      <c r="B18" s="34">
        <v>1249920</v>
      </c>
      <c r="C18" s="30">
        <v>724931.77</v>
      </c>
      <c r="D18" s="30">
        <v>736515.71</v>
      </c>
      <c r="E18" s="10">
        <f t="shared" si="7"/>
        <v>11583.939999999944</v>
      </c>
      <c r="F18" s="35">
        <f>B18-D18</f>
        <v>513404.29000000004</v>
      </c>
      <c r="G18" s="36">
        <f t="shared" si="6"/>
        <v>0.58925028001792112</v>
      </c>
      <c r="H18" s="33" t="s">
        <v>24</v>
      </c>
    </row>
    <row r="19" spans="1:9" ht="180.75" customHeight="1" x14ac:dyDescent="0.5">
      <c r="A19" s="8" t="s">
        <v>12</v>
      </c>
      <c r="B19" s="10">
        <v>3539746.93</v>
      </c>
      <c r="C19" s="10">
        <v>2221799.21</v>
      </c>
      <c r="D19" s="10">
        <v>2283906.64</v>
      </c>
      <c r="E19" s="10">
        <f t="shared" si="7"/>
        <v>62107.430000000168</v>
      </c>
      <c r="F19" s="35">
        <f t="shared" ref="F19:F24" si="16">B19-D19</f>
        <v>1255840.29</v>
      </c>
      <c r="G19" s="36">
        <f t="shared" si="6"/>
        <v>0.64521749299179421</v>
      </c>
      <c r="H19" s="9" t="s">
        <v>24</v>
      </c>
    </row>
    <row r="20" spans="1:9" ht="284.25" customHeight="1" x14ac:dyDescent="0.5">
      <c r="A20" s="8" t="s">
        <v>13</v>
      </c>
      <c r="B20" s="10">
        <v>52939651.490000002</v>
      </c>
      <c r="C20" s="10">
        <v>32436280.690000001</v>
      </c>
      <c r="D20" s="10">
        <v>33207056.640000001</v>
      </c>
      <c r="E20" s="10">
        <f t="shared" si="7"/>
        <v>770775.94999999925</v>
      </c>
      <c r="F20" s="35">
        <f t="shared" si="16"/>
        <v>19732594.850000001</v>
      </c>
      <c r="G20" s="36">
        <f t="shared" si="6"/>
        <v>0.62726247161397775</v>
      </c>
      <c r="H20" s="9" t="s">
        <v>24</v>
      </c>
    </row>
    <row r="21" spans="1:9" ht="78" customHeight="1" x14ac:dyDescent="0.5">
      <c r="A21" s="7" t="s">
        <v>9</v>
      </c>
      <c r="B21" s="29">
        <f>B22</f>
        <v>27300249.599999998</v>
      </c>
      <c r="C21" s="29">
        <f t="shared" ref="C21:F21" si="17">C22</f>
        <v>6803956.1299999999</v>
      </c>
      <c r="D21" s="29">
        <f t="shared" si="17"/>
        <v>17084085.940000001</v>
      </c>
      <c r="E21" s="29">
        <f t="shared" si="17"/>
        <v>10280129.810000002</v>
      </c>
      <c r="F21" s="29">
        <f t="shared" si="17"/>
        <v>10216163.659999996</v>
      </c>
      <c r="G21" s="38">
        <f t="shared" si="6"/>
        <v>0.62578497231028984</v>
      </c>
      <c r="H21" s="14"/>
    </row>
    <row r="22" spans="1:9" ht="109.5" customHeight="1" x14ac:dyDescent="0.5">
      <c r="A22" s="28" t="s">
        <v>20</v>
      </c>
      <c r="B22" s="27">
        <f>B24+B23</f>
        <v>27300249.599999998</v>
      </c>
      <c r="C22" s="27">
        <f t="shared" ref="C22" si="18">C24+C23</f>
        <v>6803956.1299999999</v>
      </c>
      <c r="D22" s="27">
        <f t="shared" ref="D22:F22" si="19">D24+D23</f>
        <v>17084085.940000001</v>
      </c>
      <c r="E22" s="27">
        <f t="shared" si="19"/>
        <v>10280129.810000002</v>
      </c>
      <c r="F22" s="27">
        <f t="shared" si="19"/>
        <v>10216163.659999996</v>
      </c>
      <c r="G22" s="39">
        <f>D22/B22</f>
        <v>0.62578497231028984</v>
      </c>
      <c r="H22" s="14"/>
    </row>
    <row r="23" spans="1:9" s="40" customFormat="1" ht="179.25" customHeight="1" x14ac:dyDescent="0.5">
      <c r="A23" s="8" t="s">
        <v>27</v>
      </c>
      <c r="B23" s="41">
        <v>577305.02</v>
      </c>
      <c r="C23" s="41">
        <v>0</v>
      </c>
      <c r="D23" s="41">
        <v>0</v>
      </c>
      <c r="E23" s="10">
        <f t="shared" si="7"/>
        <v>0</v>
      </c>
      <c r="F23" s="35">
        <f t="shared" si="16"/>
        <v>577305.02</v>
      </c>
      <c r="G23" s="36">
        <f t="shared" si="6"/>
        <v>0</v>
      </c>
      <c r="H23" s="43" t="s">
        <v>30</v>
      </c>
    </row>
    <row r="24" spans="1:9" ht="115.5" customHeight="1" x14ac:dyDescent="0.5">
      <c r="A24" s="8" t="s">
        <v>6</v>
      </c>
      <c r="B24" s="10">
        <v>26722944.579999998</v>
      </c>
      <c r="C24" s="10">
        <v>6803956.1299999999</v>
      </c>
      <c r="D24" s="10">
        <v>17084085.940000001</v>
      </c>
      <c r="E24" s="10">
        <f t="shared" si="7"/>
        <v>10280129.810000002</v>
      </c>
      <c r="F24" s="35">
        <f t="shared" si="16"/>
        <v>9638858.6399999969</v>
      </c>
      <c r="G24" s="36">
        <f t="shared" si="6"/>
        <v>0.63930402163787303</v>
      </c>
      <c r="H24" s="43" t="s">
        <v>36</v>
      </c>
    </row>
    <row r="25" spans="1:9" ht="36.75" x14ac:dyDescent="0.5">
      <c r="A25" s="13" t="s">
        <v>3</v>
      </c>
      <c r="B25" s="12">
        <f>B6+B12+B21</f>
        <v>460876976.36000001</v>
      </c>
      <c r="C25" s="12">
        <f t="shared" ref="C25" si="20">C6+C12+C21</f>
        <v>170007755.39999998</v>
      </c>
      <c r="D25" s="12">
        <f t="shared" ref="D25:F25" si="21">D6+D12+D21</f>
        <v>211535354.94</v>
      </c>
      <c r="E25" s="12">
        <f t="shared" si="21"/>
        <v>41527599.539999999</v>
      </c>
      <c r="F25" s="12">
        <f t="shared" si="21"/>
        <v>249341621.41999999</v>
      </c>
      <c r="G25" s="37">
        <f t="shared" si="6"/>
        <v>0.45898442706056464</v>
      </c>
      <c r="H25" s="15"/>
    </row>
    <row r="26" spans="1:9" ht="15" customHeight="1" x14ac:dyDescent="0.45">
      <c r="A26" s="2"/>
      <c r="B26" s="2"/>
      <c r="C26" s="2"/>
      <c r="D26" s="2"/>
      <c r="E26" s="2"/>
      <c r="F26" s="2"/>
      <c r="G26" s="2"/>
      <c r="H26" s="2"/>
    </row>
    <row r="27" spans="1:9" x14ac:dyDescent="0.45">
      <c r="A27" s="2"/>
      <c r="B27" s="2"/>
      <c r="C27" s="2"/>
      <c r="D27" s="2"/>
      <c r="E27" s="2"/>
      <c r="F27" s="2"/>
      <c r="G27" s="2"/>
      <c r="H27" s="2"/>
    </row>
    <row r="28" spans="1:9" s="48" customFormat="1" ht="196.5" customHeight="1" x14ac:dyDescent="0.5">
      <c r="A28" s="46" t="s">
        <v>33</v>
      </c>
      <c r="B28" s="46"/>
      <c r="C28" s="46"/>
      <c r="D28" s="46" t="s">
        <v>32</v>
      </c>
      <c r="E28" s="46"/>
      <c r="F28" s="46"/>
      <c r="G28" s="46"/>
      <c r="H28" s="47"/>
      <c r="I28" s="47"/>
    </row>
    <row r="29" spans="1:9" x14ac:dyDescent="0.45">
      <c r="A29" s="45"/>
      <c r="B29" s="45"/>
      <c r="C29" s="45"/>
      <c r="D29" s="45"/>
      <c r="E29" s="45"/>
      <c r="F29" s="45"/>
      <c r="G29" s="45"/>
      <c r="H29" s="52"/>
      <c r="I29" s="52"/>
    </row>
  </sheetData>
  <mergeCells count="3">
    <mergeCell ref="A1:H1"/>
    <mergeCell ref="A2:H2"/>
    <mergeCell ref="H29:I29"/>
  </mergeCells>
  <pageMargins left="0.15748031496062992" right="0.15748031496062992" top="0" bottom="0" header="0.31496062992125984" footer="0.15748031496062992"/>
  <pageSetup paperSize="9" scale="2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кв.смета_13</vt:lpstr>
      <vt:lpstr>кв.смета_13!Заголовки_для_печати</vt:lpstr>
      <vt:lpstr>кв.смета_13!Область_печати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BLREAA1</dc:creator>
  <cp:lastModifiedBy>BLPOTE1</cp:lastModifiedBy>
  <cp:lastPrinted>2026-07-17T11:05:47Z</cp:lastPrinted>
  <dcterms:created xsi:type="dcterms:W3CDTF">2019-07-19T11:40:04Z</dcterms:created>
  <dcterms:modified xsi:type="dcterms:W3CDTF">2026-07-17T11:05:48Z</dcterms:modified>
</cp:coreProperties>
</file>